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3670" windowHeight="9990" activeTab="0"/>
  </bookViews>
  <sheets>
    <sheet name="Прилож8" sheetId="1" r:id="rId1"/>
  </sheets>
  <definedNames/>
  <calcPr fullCalcOnLoad="1"/>
</workbook>
</file>

<file path=xl/sharedStrings.xml><?xml version="1.0" encoding="utf-8"?>
<sst xmlns="http://schemas.openxmlformats.org/spreadsheetml/2006/main" count="105" uniqueCount="63">
  <si>
    <t>Раздел</t>
  </si>
  <si>
    <t>Всего</t>
  </si>
  <si>
    <t>Наименование</t>
  </si>
  <si>
    <t>Подпрограмма "Развитие социальной сферы в Кузьмино-Отвержском сельском поселении в 2014-2020г.г.</t>
  </si>
  <si>
    <t>подраздел</t>
  </si>
  <si>
    <t>Муниципальная  программа"Устойчивое развитие сельского поселения Кузьмино-Отвержский сельсовет Липецкого муниципального района на 2014-2020 годы"</t>
  </si>
  <si>
    <t>01</t>
  </si>
  <si>
    <t>Подпрограмма "Повышения уровня благоустройства на территории Кузьмино-Отвержского сельского поселения в 2014-2020 г.г.</t>
  </si>
  <si>
    <t>Реализация направления расходов основного мероприятия "Уличное освещение территорий населенных пунктов сельского поселения"(Закупка товаров,работ и услуг для государственны(муниципальных) нужд)</t>
  </si>
  <si>
    <t>05</t>
  </si>
  <si>
    <t>03</t>
  </si>
  <si>
    <t>Реализация направления расходов основного мероприятия "Организация и содержание мест захоронения, памятников"(Закупка товаров,работ и услуг для государственны(муниципальных) нужд)</t>
  </si>
  <si>
    <t>02</t>
  </si>
  <si>
    <t>Реализация направления расходов основного мероприятия "Озеленение, благоустройство территрии населенных пунктов сельского поселения"(Закупка товаров,работ и услуг для государственны(муниципальных) нужд)</t>
  </si>
  <si>
    <t>200000</t>
  </si>
  <si>
    <t>Реализация направления расходов основного мероприятия "Проведение мероприятий по благоустройству Кузьмино-Отвержского сельского поселения"(Закупка товаров,работ и услуг для государственны(муниципальных) нужд)</t>
  </si>
  <si>
    <t>04</t>
  </si>
  <si>
    <t>Развитие культуры сельского поселения Кузьмино-Отвержский сельсовет в рамках подпрограммы "Развитие социальной сферы в Кузьмино-Отвержском сельском поселении в 2014-2020г.г."(Предоставление субсидий бюджетным, автономным
учреждениям и иным некоммерческим организациям)</t>
  </si>
  <si>
    <t>08</t>
  </si>
  <si>
    <t>Развитие физической культуры на территории сельского поселения Кузьмино-Отвержский сельсовет в рамках подпрограммы "Развитие социальной сферы вКузьмино-Отвержском сельском поселении в 2014-2020г.г." (Закупка товаров, работ и услуг для государственных (муниципальных) нужд</t>
  </si>
  <si>
    <t>11</t>
  </si>
  <si>
    <t>Подпрограмма "Обеспечение безопасности человека на территории Кузьмино-Отвержского сельского поселения в 2014-2020г.г."</t>
  </si>
  <si>
    <t>Пожарная безопасность на территории сельского поселения Кузьмино-Отвержский сельсовет в рамках подпрограммы  "Обеспечение безопасности человека на территории  Кузьмино-Отвержского сельского поселения в 2014-2020г.г."(Закупка товаров,работ и услуг для государственны(муниципальных) нужд)</t>
  </si>
  <si>
    <t>10</t>
  </si>
  <si>
    <t>Подпрограмма "Создание системы эффективного муниципального управления в Кузьмино-Отвержском сельском поселении на 2014-2020г.г."</t>
  </si>
  <si>
    <t>Расходы на заработную плату главы в рамках "Подпрограммы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Кузьмино-Отвержский сельсовет Липецкого муниципального района на 2014-2020 годы"(Расходы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фондами)</t>
  </si>
  <si>
    <t>Расходы на содержание главы в рамках "Подпрограммы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Кузьмино-Отвержский сельсовет Липецкого муниципального района на 2014-2020 годы"(Расходы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фондами)</t>
  </si>
  <si>
    <t>Расходы на заработную плату аппарата управления в рамках "Подпрограммы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Кузьмино-Отвержский сельсовет Липецкого муниципального района на 2014-2020 годы" (Расходы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фондами)</t>
  </si>
  <si>
    <t>06</t>
  </si>
  <si>
    <t xml:space="preserve">Расходы на содержание аппарата управления в рамках "Подпрограммы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Кузьмино-Отвержский сельсовет Липецкого муниципального района на 2014-2020 годы"(Расходы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фондами) </t>
  </si>
  <si>
    <t xml:space="preserve"> Расходы на содержание аппарата управления в рамках "Подпрограммы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Кузьмино-Отвержский сельсовет Липецкого муниципального района на 2014-2020 годы"(Закупка товаров,работ и услуг для государственны(муниципальных) нужд)</t>
  </si>
  <si>
    <t>Похозяйственный учет в рамках подпрограммы"Создание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 Кузьмино-Отвержский сельсовет Липецкого муниципального района на 2014-2020 годы" (Закупка товаров,работ и услуг для государственны(муниципальных) нужд)</t>
  </si>
  <si>
    <t>13</t>
  </si>
  <si>
    <t>Информационно-правовое обеспечение в рамках подпрограммы"Создание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 Кузьмино-Отвержский сельсовет Липецкого муниципального района на 2014-2020 годы" (Закупка товаров,работ и услуг для государственны(муниципальных) нужд)</t>
  </si>
  <si>
    <t>Совершенствование системы управления муниципальным имуществоми  и земельными участками в рамках подпрограммы"Создание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 Кузьмино-Отвержский сельсовет Липецкого муниципального района на 2014-2020 годы" (Закупка товаров,работ и услуг для государственны(муниципальных) нужд)</t>
  </si>
  <si>
    <t>Расходы на выплату муниципальной пенсии в рамках "Подпрограммы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Кузьмино-Отвержский сельсовет Липецкого муниципального района на 2014-2020 годы"(Социальное обеспечение и иные выплаты населению)</t>
  </si>
  <si>
    <t>Передача полномочий по осуществлению контроля за исполнением бюджета поселения  в рамках "Подпрограммы "Создание системы эффективного муниципального управления в Кузьмино-Отвержском сельском поселении на 2014-020г.г."муниципальной программы "Устойчивое развитие сельского поселения Кузьмино-Отвержский сельсовет Липецкого муниципального района на 2014-2020 годы" (Межбюджетные трансферты)</t>
  </si>
  <si>
    <t>Итого по муниципальным программам</t>
  </si>
  <si>
    <t>50000</t>
  </si>
  <si>
    <t>Реализация направления расходов основного мероприятия "Количество мест массового пребывания людей и других мест возможного совершения притивоправных, террористических и экстремистских действий, оборудованных системами видеонаблюдения".(закупка товаров, работ, услуг для государственных(муниципальных)нужд)</t>
  </si>
  <si>
    <t>Другие общегосударственные вопросы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 Кузьмино-Отвержский сельсовет Липецкого муниципального района на 2014-2020 годы" (Закупка товаров,работ и услуг для государственны(муниципальных) нужд)</t>
  </si>
  <si>
    <t>32400</t>
  </si>
  <si>
    <t>Сумма руб. ПЛАН всего</t>
  </si>
  <si>
    <t>в том числе</t>
  </si>
  <si>
    <t>областной бюжет</t>
  </si>
  <si>
    <t>местный бюджет</t>
  </si>
  <si>
    <t>Сумма руб. исполнение, Всего</t>
  </si>
  <si>
    <t>% исполнения</t>
  </si>
  <si>
    <t>В рамках реализации муниципальной программы в полной мере реализованы основные мероприятия.</t>
  </si>
  <si>
    <t xml:space="preserve">Оценка эффективности реализации Программы
           Оценка эффективности реализации Программы (подпрограмм) проводится на основе оценки:
-степени достижения целей и решения задач Программы (подпрограмм) путем сопоставления фактически достигнутых значений показателей программы подпрограммы) и их плановых значений;
-степени реализации мероприятий Программы (подпрограмм) – достижения ожидаемых непосредственных результатов их реализации – на основе сопоставления ожидаемых и фактически полученных непосредственных результатов реализации основных мероприятий программы (подпрограммы) по годам на основе ежегодных планов реализации Программы.
Степень достижения целей (решения задач) Программы (подпрограммы) – Сд определяется по формуле:
Сд=Зф/Зп×100 %,
где Зф — фактическое значение показателя Программы (подпрограммы);
Зп — плановое значение показателя Программы (подпрограммы).
  Оценка  эффективности реализации Программы представлена в таблице 1
</t>
  </si>
  <si>
    <t>Отчет об исполнении муниципальной программы "Устойчивое развитие сельского поселения Кузьмино-Отвержский сельсовет Липецкого муниципального района за 2014 год.</t>
  </si>
  <si>
    <t>240000</t>
  </si>
  <si>
    <t>5043800</t>
  </si>
  <si>
    <t>0</t>
  </si>
  <si>
    <t>3046300</t>
  </si>
  <si>
    <t>252000</t>
  </si>
  <si>
    <t>1967000</t>
  </si>
  <si>
    <t>Предусмотренный общий объем финансирования, необходимый для выполнения программных мероприятий за счет средств муниципального бюджета в 2014 году, составил 17248,6 тыс. руб. По итогам за 2014 год на реализацию программных мероприятий освоено 14 916,5 тыс. руб.(88,46 %), в т.ч. за счет средств областного бюджета 34,4 тыс. руб.; за счет средств местного бюджета 14 882,1 тыс. руб.</t>
  </si>
  <si>
    <t>1.Подпрограмма "Повышения уровня благоустройства на территории Кузьмино-Отвержского сельского поселения в 2014-2020 г.г. выполнена на 88,66 %. Субсидии из областного и федерального бюджета направленные на благоустройство территории исполнены в полном объеме. Произведена оплата за текущий ремонт светильников уличного освещения, за уличное освещение,  за содержание мест захоронения, за посадку цветов на кладбищах и общественных местах. Закуплены контейнерные площадки, косилка роторная, поливомоечное оборудование с привлечением средств из областного и местного бюджетов.</t>
  </si>
  <si>
    <t>2.Подпрограмма "Развитие социальной сферы в Кузьмино-Отвержском сельском поселении в 2014-2020г.г.выполнена н 99,53%. Перечислены субсидии бюджетным учреждениям на содержание МБУК Кузьмино-Отвержский поселенческий ЦКиД", приобретен спортивный инвентарь.</t>
  </si>
  <si>
    <t>3.Подпрограмма "Обеспечение безопасности человека на территории Кузьмино-Отвержского сельского поселения в 2014-2020г.г." выполнена на 42,68 %. Приобретены огнетушитель, ранцевые огнетушители.</t>
  </si>
  <si>
    <t>4.Подпрограмма "Создание системы эффективного муниципального управления в Кузьмино-Отвержском сельском поселении на 2014-2020г.г." выполнена на 74,43 %. По данной подпрограмме проведены мероприятия по обеспечению деятельности главы администрации,  деятельности админитсрации,  оформление земельных участков, пенсионное обеспечение муниципальных служащих</t>
  </si>
  <si>
    <t>В соответствии с Порядком разработки, реализации и оценки эффективности муниципальных программ Кузьмино-Отвержского сельского поселенияЛипецкого муниципального района программа «Устойчивое развитие сельского поселения Кузьмино-Отвержский сельсовет Липецкого муниципального района на 2014-2020годы» за 2014 год признана эффективной.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</si>
</sst>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"/>
    <numFmt numFmtId="185" formatCode="0000000"/>
    <numFmt numFmtId="186" formatCode="000"/>
    <numFmt numFmtId="187" formatCode="00000000000000000"/>
    <numFmt numFmtId="188" formatCode="#,##0.0"/>
    <numFmt numFmtId="189" formatCode="00000000000000000000"/>
    <numFmt numFmtId="190" formatCode="00000"/>
    <numFmt numFmtId="191" formatCode="00000000"/>
    <numFmt numFmtId="192" formatCode="0.000"/>
    <numFmt numFmtId="193" formatCode="0.0000"/>
    <numFmt numFmtId="194" formatCode="0.0%"/>
    <numFmt numFmtId="195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left" vertical="top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3" fontId="5" fillId="32" borderId="13" xfId="0" applyNumberFormat="1" applyFont="1" applyFill="1" applyBorder="1" applyAlignment="1">
      <alignment horizontal="left" vertical="top" wrapText="1"/>
    </xf>
    <xf numFmtId="0" fontId="3" fillId="32" borderId="13" xfId="0" applyFont="1" applyFill="1" applyBorder="1" applyAlignment="1">
      <alignment horizontal="left" vertical="top"/>
    </xf>
    <xf numFmtId="4" fontId="5" fillId="32" borderId="13" xfId="0" applyNumberFormat="1" applyFont="1" applyFill="1" applyBorder="1" applyAlignment="1">
      <alignment horizontal="left" vertical="top" wrapText="1"/>
    </xf>
    <xf numFmtId="2" fontId="3" fillId="0" borderId="14" xfId="0" applyNumberFormat="1" applyFont="1" applyBorder="1" applyAlignment="1">
      <alignment horizontal="left" vertical="top" wrapText="1"/>
    </xf>
    <xf numFmtId="2" fontId="5" fillId="32" borderId="13" xfId="0" applyNumberFormat="1" applyFont="1" applyFill="1" applyBorder="1" applyAlignment="1">
      <alignment horizontal="left" vertical="top" wrapText="1"/>
    </xf>
    <xf numFmtId="2" fontId="3" fillId="0" borderId="0" xfId="0" applyNumberFormat="1" applyFont="1" applyAlignment="1">
      <alignment horizontal="left" vertical="top"/>
    </xf>
    <xf numFmtId="2" fontId="3" fillId="0" borderId="13" xfId="0" applyNumberFormat="1" applyFont="1" applyBorder="1" applyAlignment="1">
      <alignment horizontal="left" vertical="top"/>
    </xf>
    <xf numFmtId="2" fontId="3" fillId="0" borderId="14" xfId="0" applyNumberFormat="1" applyFont="1" applyBorder="1" applyAlignment="1">
      <alignment horizontal="left" vertical="top"/>
    </xf>
    <xf numFmtId="4" fontId="4" fillId="32" borderId="13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0" fontId="3" fillId="0" borderId="10" xfId="57" applyNumberFormat="1" applyFont="1" applyBorder="1" applyAlignment="1">
      <alignment horizontal="left" vertical="top"/>
    </xf>
    <xf numFmtId="10" fontId="3" fillId="0" borderId="10" xfId="0" applyNumberFormat="1" applyFont="1" applyBorder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 shrinkToFit="1"/>
    </xf>
    <xf numFmtId="0" fontId="4" fillId="0" borderId="18" xfId="0" applyFont="1" applyFill="1" applyBorder="1" applyAlignment="1">
      <alignment horizontal="left" vertical="top" wrapText="1" shrinkToFit="1"/>
    </xf>
    <xf numFmtId="0" fontId="5" fillId="0" borderId="13" xfId="0" applyFont="1" applyFill="1" applyBorder="1" applyAlignment="1">
      <alignment horizontal="left" vertical="top" wrapText="1" shrinkToFit="1"/>
    </xf>
    <xf numFmtId="0" fontId="5" fillId="0" borderId="18" xfId="0" applyFont="1" applyFill="1" applyBorder="1" applyAlignment="1">
      <alignment horizontal="left" vertical="top" wrapText="1" shrinkToFit="1"/>
    </xf>
    <xf numFmtId="0" fontId="3" fillId="0" borderId="18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 shrinkToFit="1"/>
    </xf>
    <xf numFmtId="0" fontId="3" fillId="0" borderId="18" xfId="0" applyFont="1" applyBorder="1" applyAlignment="1">
      <alignment horizontal="left" vertical="top" wrapText="1" shrinkToFi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8"/>
  <sheetViews>
    <sheetView tabSelected="1" zoomScalePageLayoutView="0" workbookViewId="0" topLeftCell="A46">
      <selection activeCell="B49" sqref="B49"/>
    </sheetView>
  </sheetViews>
  <sheetFormatPr defaultColWidth="9.00390625" defaultRowHeight="12.75"/>
  <cols>
    <col min="1" max="1" width="9.125" style="1" customWidth="1"/>
    <col min="2" max="2" width="45.25390625" style="1" customWidth="1"/>
    <col min="3" max="3" width="4.125" style="1" customWidth="1"/>
    <col min="4" max="4" width="4.875" style="1" customWidth="1"/>
    <col min="5" max="5" width="14.625" style="1" customWidth="1"/>
    <col min="6" max="6" width="11.00390625" style="1" customWidth="1"/>
    <col min="7" max="7" width="14.625" style="1" customWidth="1"/>
    <col min="8" max="8" width="13.375" style="1" customWidth="1"/>
    <col min="9" max="9" width="11.25390625" style="1" customWidth="1"/>
    <col min="10" max="10" width="14.875" style="1" customWidth="1"/>
    <col min="11" max="11" width="12.00390625" style="1" customWidth="1"/>
    <col min="12" max="16384" width="9.125" style="1" customWidth="1"/>
  </cols>
  <sheetData>
    <row r="1" ht="6" customHeight="1"/>
    <row r="3" spans="1:9" ht="12.75" customHeight="1">
      <c r="A3" s="33" t="s">
        <v>50</v>
      </c>
      <c r="B3" s="33"/>
      <c r="C3" s="33"/>
      <c r="D3" s="33"/>
      <c r="E3" s="33"/>
      <c r="F3" s="33"/>
      <c r="G3" s="33"/>
      <c r="H3" s="33"/>
      <c r="I3" s="33"/>
    </row>
    <row r="4" spans="1:9" ht="57" customHeight="1">
      <c r="A4" s="33"/>
      <c r="B4" s="33"/>
      <c r="C4" s="33"/>
      <c r="D4" s="33"/>
      <c r="E4" s="33"/>
      <c r="F4" s="33"/>
      <c r="G4" s="33"/>
      <c r="H4" s="33"/>
      <c r="I4" s="33"/>
    </row>
    <row r="6" spans="1:11" ht="31.5" customHeight="1">
      <c r="A6" s="37" t="s">
        <v>2</v>
      </c>
      <c r="B6" s="38"/>
      <c r="C6" s="41" t="s">
        <v>0</v>
      </c>
      <c r="D6" s="41" t="s">
        <v>4</v>
      </c>
      <c r="E6" s="37" t="s">
        <v>42</v>
      </c>
      <c r="F6" s="29" t="s">
        <v>43</v>
      </c>
      <c r="G6" s="30"/>
      <c r="H6" s="34" t="s">
        <v>46</v>
      </c>
      <c r="I6" s="31" t="s">
        <v>43</v>
      </c>
      <c r="J6" s="32"/>
      <c r="K6" s="22" t="s">
        <v>47</v>
      </c>
    </row>
    <row r="7" spans="1:11" ht="39" customHeight="1">
      <c r="A7" s="39"/>
      <c r="B7" s="40"/>
      <c r="C7" s="42"/>
      <c r="D7" s="42"/>
      <c r="E7" s="39"/>
      <c r="F7" s="11" t="s">
        <v>44</v>
      </c>
      <c r="G7" s="11" t="s">
        <v>45</v>
      </c>
      <c r="H7" s="34"/>
      <c r="I7" s="11" t="s">
        <v>44</v>
      </c>
      <c r="J7" s="11" t="s">
        <v>45</v>
      </c>
      <c r="K7" s="8"/>
    </row>
    <row r="8" spans="1:11" ht="42" customHeight="1">
      <c r="A8" s="45" t="s">
        <v>5</v>
      </c>
      <c r="B8" s="46"/>
      <c r="C8" s="2"/>
      <c r="D8" s="2"/>
      <c r="E8" s="13"/>
      <c r="F8" s="13"/>
      <c r="G8" s="13"/>
      <c r="H8" s="14"/>
      <c r="I8" s="8"/>
      <c r="J8" s="12"/>
      <c r="K8" s="8"/>
    </row>
    <row r="9" spans="1:11" ht="39.75" customHeight="1">
      <c r="A9" s="47" t="s">
        <v>7</v>
      </c>
      <c r="B9" s="48"/>
      <c r="C9" s="2"/>
      <c r="D9" s="2"/>
      <c r="E9" s="15">
        <f>SUM(F9+G9)</f>
        <v>5465300</v>
      </c>
      <c r="F9" s="15">
        <f>F10+F11+F12+F13</f>
        <v>0</v>
      </c>
      <c r="G9" s="15">
        <f>G10+G11+G12+G13</f>
        <v>5465300</v>
      </c>
      <c r="H9" s="15">
        <f>SUM(I9+J9)</f>
        <v>4845400.82</v>
      </c>
      <c r="I9" s="15">
        <f>I10+I11+I12+I13</f>
        <v>0</v>
      </c>
      <c r="J9" s="15">
        <f>J10+J11+J12+J13</f>
        <v>4845400.82</v>
      </c>
      <c r="K9" s="23">
        <f aca="true" t="shared" si="0" ref="K9:K17">SUM(H9/E9)</f>
        <v>0.8865754523996854</v>
      </c>
    </row>
    <row r="10" spans="1:11" ht="51.75" customHeight="1">
      <c r="A10" s="34" t="s">
        <v>8</v>
      </c>
      <c r="B10" s="35"/>
      <c r="C10" s="5" t="s">
        <v>9</v>
      </c>
      <c r="D10" s="5" t="s">
        <v>10</v>
      </c>
      <c r="E10" s="9" t="s">
        <v>56</v>
      </c>
      <c r="F10" s="9"/>
      <c r="G10" s="9" t="s">
        <v>56</v>
      </c>
      <c r="H10" s="12">
        <f>SUM(J10)</f>
        <v>1833686.86</v>
      </c>
      <c r="I10" s="8"/>
      <c r="J10" s="12">
        <v>1833686.86</v>
      </c>
      <c r="K10" s="23">
        <f t="shared" si="0"/>
        <v>0.9322251448906965</v>
      </c>
    </row>
    <row r="11" spans="1:11" ht="55.5" customHeight="1">
      <c r="A11" s="34" t="s">
        <v>11</v>
      </c>
      <c r="B11" s="35"/>
      <c r="C11" s="5" t="s">
        <v>9</v>
      </c>
      <c r="D11" s="5" t="s">
        <v>10</v>
      </c>
      <c r="E11" s="9" t="s">
        <v>14</v>
      </c>
      <c r="F11" s="9"/>
      <c r="G11" s="9" t="s">
        <v>14</v>
      </c>
      <c r="H11" s="12">
        <f>SUM(J11)</f>
        <v>151866.92</v>
      </c>
      <c r="I11" s="8"/>
      <c r="J11" s="12">
        <v>151866.92</v>
      </c>
      <c r="K11" s="23">
        <f t="shared" si="0"/>
        <v>0.7593346000000001</v>
      </c>
    </row>
    <row r="12" spans="1:11" ht="59.25" customHeight="1">
      <c r="A12" s="34" t="s">
        <v>13</v>
      </c>
      <c r="B12" s="35"/>
      <c r="C12" s="5" t="s">
        <v>9</v>
      </c>
      <c r="D12" s="5" t="s">
        <v>10</v>
      </c>
      <c r="E12" s="9" t="s">
        <v>55</v>
      </c>
      <c r="F12" s="9"/>
      <c r="G12" s="9" t="s">
        <v>55</v>
      </c>
      <c r="H12" s="12">
        <v>200000</v>
      </c>
      <c r="I12" s="8"/>
      <c r="J12" s="19">
        <v>252000</v>
      </c>
      <c r="K12" s="23">
        <f t="shared" si="0"/>
        <v>0.7936507936507936</v>
      </c>
    </row>
    <row r="13" spans="1:11" ht="59.25" customHeight="1">
      <c r="A13" s="34" t="s">
        <v>15</v>
      </c>
      <c r="B13" s="35"/>
      <c r="C13" s="5" t="s">
        <v>9</v>
      </c>
      <c r="D13" s="5" t="s">
        <v>10</v>
      </c>
      <c r="E13" s="9" t="s">
        <v>54</v>
      </c>
      <c r="F13" s="9" t="s">
        <v>53</v>
      </c>
      <c r="G13" s="9" t="s">
        <v>54</v>
      </c>
      <c r="H13" s="12">
        <v>2607847.04</v>
      </c>
      <c r="I13" s="8">
        <v>0</v>
      </c>
      <c r="J13" s="12">
        <v>2607847.04</v>
      </c>
      <c r="K13" s="23">
        <f t="shared" si="0"/>
        <v>0.856070327938811</v>
      </c>
    </row>
    <row r="14" spans="1:11" ht="41.25" customHeight="1">
      <c r="A14" s="43" t="s">
        <v>3</v>
      </c>
      <c r="B14" s="44"/>
      <c r="C14" s="5"/>
      <c r="D14" s="5"/>
      <c r="E14" s="15">
        <f>E15+E16</f>
        <v>5243800</v>
      </c>
      <c r="F14" s="13"/>
      <c r="G14" s="15">
        <f>G15+G16</f>
        <v>5283800</v>
      </c>
      <c r="H14" s="15">
        <f>H15+H16</f>
        <v>5219410</v>
      </c>
      <c r="I14" s="8"/>
      <c r="J14" s="15">
        <f>J15+J16</f>
        <v>5219410</v>
      </c>
      <c r="K14" s="23">
        <f t="shared" si="0"/>
        <v>0.9953487928601396</v>
      </c>
    </row>
    <row r="15" spans="1:11" ht="78" customHeight="1">
      <c r="A15" s="34" t="s">
        <v>17</v>
      </c>
      <c r="B15" s="35"/>
      <c r="C15" s="5" t="s">
        <v>18</v>
      </c>
      <c r="D15" s="5" t="s">
        <v>6</v>
      </c>
      <c r="E15" s="9" t="s">
        <v>52</v>
      </c>
      <c r="F15" s="9"/>
      <c r="G15" s="9" t="s">
        <v>52</v>
      </c>
      <c r="H15" s="12">
        <f>SUM(J15)</f>
        <v>5043800</v>
      </c>
      <c r="I15" s="8"/>
      <c r="J15" s="12">
        <v>5043800</v>
      </c>
      <c r="K15" s="23">
        <f t="shared" si="0"/>
        <v>1</v>
      </c>
    </row>
    <row r="16" spans="1:11" ht="79.5" customHeight="1">
      <c r="A16" s="34" t="s">
        <v>19</v>
      </c>
      <c r="B16" s="49"/>
      <c r="C16" s="4" t="s">
        <v>20</v>
      </c>
      <c r="D16" s="4" t="s">
        <v>6</v>
      </c>
      <c r="E16" s="10" t="s">
        <v>14</v>
      </c>
      <c r="F16" s="10"/>
      <c r="G16" s="10" t="s">
        <v>51</v>
      </c>
      <c r="H16" s="12">
        <f>SUM(J16)</f>
        <v>175610</v>
      </c>
      <c r="I16" s="8"/>
      <c r="J16" s="12">
        <v>175610</v>
      </c>
      <c r="K16" s="23">
        <f t="shared" si="0"/>
        <v>0.87805</v>
      </c>
    </row>
    <row r="17" spans="1:11" ht="39" customHeight="1">
      <c r="A17" s="43" t="s">
        <v>21</v>
      </c>
      <c r="B17" s="44"/>
      <c r="C17" s="4"/>
      <c r="D17" s="4"/>
      <c r="E17" s="15" t="str">
        <f aca="true" t="shared" si="1" ref="E17:J17">E18</f>
        <v>50000</v>
      </c>
      <c r="F17" s="13">
        <f t="shared" si="1"/>
        <v>0</v>
      </c>
      <c r="G17" s="15" t="str">
        <f t="shared" si="1"/>
        <v>50000</v>
      </c>
      <c r="H17" s="15">
        <f t="shared" si="1"/>
        <v>21340</v>
      </c>
      <c r="I17" s="13">
        <f t="shared" si="1"/>
        <v>0</v>
      </c>
      <c r="J17" s="15">
        <f t="shared" si="1"/>
        <v>21340</v>
      </c>
      <c r="K17" s="23">
        <f t="shared" si="0"/>
        <v>0.4268</v>
      </c>
    </row>
    <row r="18" spans="1:11" ht="81" customHeight="1">
      <c r="A18" s="34" t="s">
        <v>22</v>
      </c>
      <c r="B18" s="35"/>
      <c r="C18" s="4" t="s">
        <v>10</v>
      </c>
      <c r="D18" s="4" t="s">
        <v>23</v>
      </c>
      <c r="E18" s="10" t="s">
        <v>38</v>
      </c>
      <c r="F18" s="10"/>
      <c r="G18" s="10" t="s">
        <v>38</v>
      </c>
      <c r="H18" s="12">
        <f>SUM(J18)</f>
        <v>21340</v>
      </c>
      <c r="I18" s="8"/>
      <c r="J18" s="12">
        <v>21340</v>
      </c>
      <c r="K18" s="8"/>
    </row>
    <row r="19" spans="1:11" ht="40.5" customHeight="1">
      <c r="A19" s="43" t="s">
        <v>24</v>
      </c>
      <c r="B19" s="44"/>
      <c r="C19" s="4"/>
      <c r="D19" s="4"/>
      <c r="E19" s="15">
        <f>SUM(F19+G19)</f>
        <v>6489570.47</v>
      </c>
      <c r="F19" s="17">
        <f>SUM(F30+F31)</f>
        <v>34470.47</v>
      </c>
      <c r="G19" s="17">
        <v>6455100</v>
      </c>
      <c r="H19" s="15">
        <f>SUM(H22:H35)</f>
        <v>4830385.510000001</v>
      </c>
      <c r="I19" s="15">
        <v>0</v>
      </c>
      <c r="J19" s="15">
        <f>SUM(J22:J35)</f>
        <v>4795915.040000001</v>
      </c>
      <c r="K19" s="23">
        <f>SUM(H19/E19)</f>
        <v>0.7443305427269674</v>
      </c>
    </row>
    <row r="20" spans="5:11" ht="155.25" customHeight="1" hidden="1">
      <c r="E20" s="18"/>
      <c r="F20" s="18"/>
      <c r="G20" s="18"/>
      <c r="H20" s="12"/>
      <c r="I20" s="8"/>
      <c r="J20" s="12"/>
      <c r="K20" s="24"/>
    </row>
    <row r="21" spans="5:11" ht="156" customHeight="1" hidden="1">
      <c r="E21" s="18"/>
      <c r="F21" s="18"/>
      <c r="G21" s="18"/>
      <c r="H21" s="12"/>
      <c r="I21" s="8"/>
      <c r="J21" s="12"/>
      <c r="K21" s="24"/>
    </row>
    <row r="22" spans="1:11" ht="145.5" customHeight="1">
      <c r="A22" s="50" t="s">
        <v>25</v>
      </c>
      <c r="B22" s="40"/>
      <c r="C22" s="6" t="s">
        <v>6</v>
      </c>
      <c r="D22" s="6" t="s">
        <v>12</v>
      </c>
      <c r="E22" s="19">
        <f>SUM(G22)</f>
        <v>701300</v>
      </c>
      <c r="F22" s="19">
        <v>0</v>
      </c>
      <c r="G22" s="19">
        <v>701300</v>
      </c>
      <c r="H22" s="12">
        <f>SUM(J22)</f>
        <v>696865.5</v>
      </c>
      <c r="I22" s="8">
        <v>0</v>
      </c>
      <c r="J22" s="12">
        <v>696865.5</v>
      </c>
      <c r="K22" s="23">
        <f aca="true" t="shared" si="2" ref="K22:K34">SUM(H22/E22)</f>
        <v>0.9936767431912163</v>
      </c>
    </row>
    <row r="23" spans="1:11" ht="126.75" customHeight="1">
      <c r="A23" s="36" t="s">
        <v>26</v>
      </c>
      <c r="B23" s="35"/>
      <c r="C23" s="6" t="s">
        <v>6</v>
      </c>
      <c r="D23" s="6" t="s">
        <v>12</v>
      </c>
      <c r="E23" s="19">
        <v>35000</v>
      </c>
      <c r="F23" s="19"/>
      <c r="G23" s="19">
        <v>35000</v>
      </c>
      <c r="H23" s="12">
        <f>SUM(J23)</f>
        <v>24644</v>
      </c>
      <c r="I23" s="8"/>
      <c r="J23" s="12">
        <v>24644</v>
      </c>
      <c r="K23" s="23">
        <f t="shared" si="2"/>
        <v>0.7041142857142857</v>
      </c>
    </row>
    <row r="24" spans="1:11" ht="144.75" customHeight="1">
      <c r="A24" s="50" t="s">
        <v>27</v>
      </c>
      <c r="B24" s="40"/>
      <c r="C24" s="6" t="s">
        <v>6</v>
      </c>
      <c r="D24" s="6" t="s">
        <v>16</v>
      </c>
      <c r="E24" s="19">
        <f>SUM(G24)</f>
        <v>2970700</v>
      </c>
      <c r="F24" s="19">
        <v>0</v>
      </c>
      <c r="G24" s="19">
        <v>2970700</v>
      </c>
      <c r="H24" s="12">
        <f>SUM(J24)</f>
        <v>2871162.82</v>
      </c>
      <c r="I24" s="8">
        <v>0</v>
      </c>
      <c r="J24" s="12">
        <v>2871162.82</v>
      </c>
      <c r="K24" s="23">
        <f t="shared" si="2"/>
        <v>0.9664936950886995</v>
      </c>
    </row>
    <row r="25" spans="1:11" ht="145.5" customHeight="1">
      <c r="A25" s="36" t="s">
        <v>29</v>
      </c>
      <c r="B25" s="35"/>
      <c r="C25" s="6" t="s">
        <v>6</v>
      </c>
      <c r="D25" s="6" t="s">
        <v>16</v>
      </c>
      <c r="E25" s="19">
        <f>SUM(G25)</f>
        <v>67000</v>
      </c>
      <c r="F25" s="19"/>
      <c r="G25" s="19">
        <v>67000</v>
      </c>
      <c r="H25" s="12">
        <f>SUM(J25)</f>
        <v>66821.7</v>
      </c>
      <c r="I25" s="8"/>
      <c r="J25" s="12">
        <v>66821.7</v>
      </c>
      <c r="K25" s="23">
        <f t="shared" si="2"/>
        <v>0.9973388059701492</v>
      </c>
    </row>
    <row r="26" spans="1:11" ht="104.25" customHeight="1">
      <c r="A26" s="51" t="s">
        <v>30</v>
      </c>
      <c r="B26" s="52"/>
      <c r="C26" s="6" t="s">
        <v>6</v>
      </c>
      <c r="D26" s="6" t="s">
        <v>16</v>
      </c>
      <c r="E26" s="19">
        <f>SUM(G26)</f>
        <v>788500</v>
      </c>
      <c r="F26" s="19"/>
      <c r="G26" s="19">
        <v>788500</v>
      </c>
      <c r="H26" s="12">
        <f>SUM(J26)</f>
        <v>748259.86</v>
      </c>
      <c r="I26" s="8"/>
      <c r="J26" s="12">
        <v>748259.86</v>
      </c>
      <c r="K26" s="23">
        <f t="shared" si="2"/>
        <v>0.9489662143310083</v>
      </c>
    </row>
    <row r="27" spans="1:11" ht="9.75" customHeight="1" hidden="1">
      <c r="A27" s="36"/>
      <c r="B27" s="35"/>
      <c r="C27" s="3"/>
      <c r="D27" s="3"/>
      <c r="E27" s="20"/>
      <c r="F27" s="20"/>
      <c r="G27" s="20"/>
      <c r="H27" s="12"/>
      <c r="I27" s="8"/>
      <c r="J27" s="12"/>
      <c r="K27" s="23" t="e">
        <f t="shared" si="2"/>
        <v>#DIV/0!</v>
      </c>
    </row>
    <row r="28" spans="1:11" ht="106.5" customHeight="1">
      <c r="A28" s="51" t="s">
        <v>30</v>
      </c>
      <c r="B28" s="52"/>
      <c r="C28" s="6" t="s">
        <v>6</v>
      </c>
      <c r="D28" s="6" t="s">
        <v>16</v>
      </c>
      <c r="E28" s="19">
        <f>SUM(G28)</f>
        <v>32500</v>
      </c>
      <c r="F28" s="19"/>
      <c r="G28" s="19">
        <v>32500</v>
      </c>
      <c r="H28" s="12">
        <f>SUM(J28)</f>
        <v>29868.47</v>
      </c>
      <c r="I28" s="8"/>
      <c r="J28" s="12">
        <v>29868.47</v>
      </c>
      <c r="K28" s="23">
        <f t="shared" si="2"/>
        <v>0.9190298461538462</v>
      </c>
    </row>
    <row r="29" spans="1:11" ht="93.75" customHeight="1">
      <c r="A29" s="51" t="s">
        <v>39</v>
      </c>
      <c r="B29" s="52"/>
      <c r="C29" s="3" t="s">
        <v>6</v>
      </c>
      <c r="D29" s="3" t="s">
        <v>32</v>
      </c>
      <c r="E29" s="20">
        <f>SUM(G29)</f>
        <v>13000</v>
      </c>
      <c r="F29" s="20"/>
      <c r="G29" s="20">
        <v>13000</v>
      </c>
      <c r="H29" s="12">
        <f>SUM(J29)</f>
        <v>5247.82</v>
      </c>
      <c r="I29" s="8"/>
      <c r="J29" s="12">
        <v>5247.82</v>
      </c>
      <c r="K29" s="23">
        <f t="shared" si="2"/>
        <v>0.40367846153846154</v>
      </c>
    </row>
    <row r="30" spans="1:11" ht="105" customHeight="1">
      <c r="A30" s="34" t="s">
        <v>31</v>
      </c>
      <c r="B30" s="35"/>
      <c r="C30" s="4" t="s">
        <v>6</v>
      </c>
      <c r="D30" s="4" t="s">
        <v>32</v>
      </c>
      <c r="E30" s="16">
        <v>7252.18</v>
      </c>
      <c r="F30" s="16">
        <v>7252.18</v>
      </c>
      <c r="G30" s="16">
        <v>0</v>
      </c>
      <c r="H30" s="12">
        <v>7252.18</v>
      </c>
      <c r="I30" s="8">
        <v>7252.18</v>
      </c>
      <c r="J30" s="12"/>
      <c r="K30" s="23">
        <f t="shared" si="2"/>
        <v>1</v>
      </c>
    </row>
    <row r="31" spans="1:11" ht="105" customHeight="1">
      <c r="A31" s="34" t="s">
        <v>33</v>
      </c>
      <c r="B31" s="35"/>
      <c r="C31" s="4" t="s">
        <v>6</v>
      </c>
      <c r="D31" s="4" t="s">
        <v>32</v>
      </c>
      <c r="E31" s="16">
        <v>27218.29</v>
      </c>
      <c r="F31" s="16">
        <v>27218.29</v>
      </c>
      <c r="G31" s="16">
        <v>0</v>
      </c>
      <c r="H31" s="12">
        <v>27218.29</v>
      </c>
      <c r="I31" s="8">
        <v>27218.29</v>
      </c>
      <c r="J31" s="12"/>
      <c r="K31" s="23">
        <f t="shared" si="2"/>
        <v>1</v>
      </c>
    </row>
    <row r="32" spans="1:11" ht="123" customHeight="1">
      <c r="A32" s="34" t="s">
        <v>34</v>
      </c>
      <c r="B32" s="35"/>
      <c r="C32" s="4" t="s">
        <v>6</v>
      </c>
      <c r="D32" s="4" t="s">
        <v>32</v>
      </c>
      <c r="E32" s="16">
        <f>SUM(G32)</f>
        <v>103000</v>
      </c>
      <c r="F32" s="16"/>
      <c r="G32" s="16">
        <v>103000</v>
      </c>
      <c r="H32" s="12">
        <f>SUM(J32)</f>
        <v>102667.98</v>
      </c>
      <c r="I32" s="8"/>
      <c r="J32" s="12">
        <v>102667.98</v>
      </c>
      <c r="K32" s="23">
        <f t="shared" si="2"/>
        <v>0.9967765048543689</v>
      </c>
    </row>
    <row r="33" spans="1:11" ht="114" customHeight="1">
      <c r="A33" s="36" t="s">
        <v>40</v>
      </c>
      <c r="B33" s="35"/>
      <c r="C33" s="4" t="s">
        <v>6</v>
      </c>
      <c r="D33" s="4" t="s">
        <v>32</v>
      </c>
      <c r="E33" s="16">
        <f>SUM(G33)</f>
        <v>135000</v>
      </c>
      <c r="F33" s="16">
        <v>0</v>
      </c>
      <c r="G33" s="16">
        <v>135000</v>
      </c>
      <c r="H33" s="12">
        <f>SUM(J33)</f>
        <v>78744.45</v>
      </c>
      <c r="I33" s="8">
        <v>0</v>
      </c>
      <c r="J33" s="12">
        <v>78744.45</v>
      </c>
      <c r="K33" s="23">
        <f t="shared" si="2"/>
        <v>0.5832922222222222</v>
      </c>
    </row>
    <row r="34" spans="1:11" ht="105.75" customHeight="1">
      <c r="A34" s="36" t="s">
        <v>35</v>
      </c>
      <c r="B34" s="35"/>
      <c r="C34" s="4" t="s">
        <v>23</v>
      </c>
      <c r="D34" s="4" t="s">
        <v>6</v>
      </c>
      <c r="E34" s="16" t="s">
        <v>41</v>
      </c>
      <c r="F34" s="16"/>
      <c r="G34" s="16" t="s">
        <v>41</v>
      </c>
      <c r="H34" s="12">
        <v>32032.44</v>
      </c>
      <c r="I34" s="8"/>
      <c r="J34" s="12">
        <v>32032.44</v>
      </c>
      <c r="K34" s="23">
        <f t="shared" si="2"/>
        <v>0.9886555555555555</v>
      </c>
    </row>
    <row r="35" spans="1:11" ht="105" customHeight="1">
      <c r="A35" s="34" t="s">
        <v>36</v>
      </c>
      <c r="B35" s="35"/>
      <c r="C35" s="4" t="s">
        <v>6</v>
      </c>
      <c r="D35" s="4" t="s">
        <v>28</v>
      </c>
      <c r="E35" s="16">
        <f>SUM(G35)</f>
        <v>139600</v>
      </c>
      <c r="F35" s="16"/>
      <c r="G35" s="16">
        <v>139600</v>
      </c>
      <c r="H35" s="12">
        <f>SUM(J35)</f>
        <v>139600</v>
      </c>
      <c r="I35" s="8"/>
      <c r="J35" s="12">
        <v>139600</v>
      </c>
      <c r="K35" s="23">
        <f>SUM(H35/E35)</f>
        <v>1</v>
      </c>
    </row>
    <row r="36" spans="1:11" ht="26.25" customHeight="1" thickBot="1">
      <c r="A36" s="53" t="s">
        <v>37</v>
      </c>
      <c r="B36" s="54"/>
      <c r="C36" s="7"/>
      <c r="D36" s="7"/>
      <c r="E36" s="21">
        <f aca="true" t="shared" si="3" ref="E36:J36">SUM(E9+E14+E17+E19)</f>
        <v>17248670.47</v>
      </c>
      <c r="F36" s="21">
        <f t="shared" si="3"/>
        <v>34470.47</v>
      </c>
      <c r="G36" s="21">
        <f t="shared" si="3"/>
        <v>17254200</v>
      </c>
      <c r="H36" s="21">
        <f t="shared" si="3"/>
        <v>14916536.330000002</v>
      </c>
      <c r="I36" s="21">
        <f t="shared" si="3"/>
        <v>0</v>
      </c>
      <c r="J36" s="21">
        <f t="shared" si="3"/>
        <v>14882065.860000001</v>
      </c>
      <c r="K36" s="23">
        <f>SUM(H36/E36)</f>
        <v>0.8647933970298641</v>
      </c>
    </row>
    <row r="37" spans="1:11" ht="24.75" customHeight="1">
      <c r="A37" s="43" t="s">
        <v>1</v>
      </c>
      <c r="B37" s="35"/>
      <c r="C37" s="8"/>
      <c r="D37" s="8"/>
      <c r="E37" s="15">
        <f aca="true" t="shared" si="4" ref="E37:J37">E36</f>
        <v>17248670.47</v>
      </c>
      <c r="F37" s="15">
        <f t="shared" si="4"/>
        <v>34470.47</v>
      </c>
      <c r="G37" s="15">
        <f t="shared" si="4"/>
        <v>17254200</v>
      </c>
      <c r="H37" s="15">
        <f t="shared" si="4"/>
        <v>14916536.330000002</v>
      </c>
      <c r="I37" s="15">
        <f t="shared" si="4"/>
        <v>0</v>
      </c>
      <c r="J37" s="15">
        <f t="shared" si="4"/>
        <v>14882065.860000001</v>
      </c>
      <c r="K37" s="23">
        <f>SUM(H37/E37)</f>
        <v>0.8647933970298641</v>
      </c>
    </row>
    <row r="39" spans="2:11" ht="52.5" customHeight="1">
      <c r="B39" s="26" t="s">
        <v>57</v>
      </c>
      <c r="C39" s="26"/>
      <c r="D39" s="26"/>
      <c r="E39" s="26"/>
      <c r="F39" s="26"/>
      <c r="G39" s="26"/>
      <c r="H39" s="26"/>
      <c r="I39" s="26"/>
      <c r="J39" s="26"/>
      <c r="K39" s="26"/>
    </row>
    <row r="40" ht="18" customHeight="1">
      <c r="B40" t="s">
        <v>48</v>
      </c>
    </row>
    <row r="41" spans="2:11" ht="55.5" customHeight="1">
      <c r="B41" s="27" t="s">
        <v>58</v>
      </c>
      <c r="C41" s="27"/>
      <c r="D41" s="27"/>
      <c r="E41" s="27"/>
      <c r="F41" s="27"/>
      <c r="G41" s="27"/>
      <c r="H41" s="27"/>
      <c r="I41" s="27"/>
      <c r="J41" s="27"/>
      <c r="K41" s="27"/>
    </row>
    <row r="42" spans="2:11" ht="32.25" customHeight="1">
      <c r="B42" s="28" t="s">
        <v>59</v>
      </c>
      <c r="C42" s="28"/>
      <c r="D42" s="28"/>
      <c r="E42" s="28"/>
      <c r="F42" s="28"/>
      <c r="G42" s="28"/>
      <c r="H42" s="28"/>
      <c r="I42" s="28"/>
      <c r="J42" s="28"/>
      <c r="K42" s="28"/>
    </row>
    <row r="43" spans="2:11" ht="30" customHeight="1">
      <c r="B43" s="28" t="s">
        <v>60</v>
      </c>
      <c r="C43" s="28"/>
      <c r="D43" s="28"/>
      <c r="E43" s="28"/>
      <c r="F43" s="28"/>
      <c r="G43" s="28"/>
      <c r="H43" s="28"/>
      <c r="I43" s="28"/>
      <c r="J43" s="28"/>
      <c r="K43" s="28"/>
    </row>
    <row r="44" spans="2:11" ht="48" customHeight="1">
      <c r="B44" s="25" t="s">
        <v>61</v>
      </c>
      <c r="C44" s="25"/>
      <c r="D44" s="25"/>
      <c r="E44" s="25"/>
      <c r="F44" s="25"/>
      <c r="G44" s="25"/>
      <c r="H44" s="25"/>
      <c r="I44" s="25"/>
      <c r="J44" s="25"/>
      <c r="K44" s="25"/>
    </row>
    <row r="46" spans="2:11" ht="264" customHeight="1">
      <c r="B46" s="25" t="s">
        <v>49</v>
      </c>
      <c r="C46" s="25"/>
      <c r="D46" s="25"/>
      <c r="E46" s="25"/>
      <c r="F46" s="25"/>
      <c r="G46" s="25"/>
      <c r="H46" s="25"/>
      <c r="I46" s="25"/>
      <c r="J46" s="25"/>
      <c r="K46" s="25"/>
    </row>
    <row r="48" spans="2:11" ht="49.5" customHeight="1">
      <c r="B48" s="25" t="s">
        <v>62</v>
      </c>
      <c r="C48" s="25"/>
      <c r="D48" s="25"/>
      <c r="E48" s="25"/>
      <c r="F48" s="25"/>
      <c r="G48" s="25"/>
      <c r="H48" s="25"/>
      <c r="I48" s="25"/>
      <c r="J48" s="25"/>
      <c r="K48" s="25"/>
    </row>
  </sheetData>
  <sheetProtection/>
  <mergeCells count="43">
    <mergeCell ref="A30:B30"/>
    <mergeCell ref="A31:B31"/>
    <mergeCell ref="A32:B32"/>
    <mergeCell ref="A29:B29"/>
    <mergeCell ref="A23:B23"/>
    <mergeCell ref="A24:B24"/>
    <mergeCell ref="A25:B25"/>
    <mergeCell ref="A26:B26"/>
    <mergeCell ref="A27:B27"/>
    <mergeCell ref="A37:B37"/>
    <mergeCell ref="A34:B34"/>
    <mergeCell ref="A35:B35"/>
    <mergeCell ref="A36:B36"/>
    <mergeCell ref="A28:B28"/>
    <mergeCell ref="A16:B16"/>
    <mergeCell ref="A17:B17"/>
    <mergeCell ref="A18:B18"/>
    <mergeCell ref="A19:B19"/>
    <mergeCell ref="A15:B15"/>
    <mergeCell ref="A22:B22"/>
    <mergeCell ref="E6:E7"/>
    <mergeCell ref="A8:B8"/>
    <mergeCell ref="A9:B9"/>
    <mergeCell ref="A10:B10"/>
    <mergeCell ref="A11:B11"/>
    <mergeCell ref="A12:B12"/>
    <mergeCell ref="F6:G6"/>
    <mergeCell ref="I6:J6"/>
    <mergeCell ref="A3:I4"/>
    <mergeCell ref="H6:H7"/>
    <mergeCell ref="A13:B13"/>
    <mergeCell ref="A33:B33"/>
    <mergeCell ref="A6:B7"/>
    <mergeCell ref="C6:C7"/>
    <mergeCell ref="D6:D7"/>
    <mergeCell ref="A14:B14"/>
    <mergeCell ref="B48:K48"/>
    <mergeCell ref="B39:K39"/>
    <mergeCell ref="B41:K41"/>
    <mergeCell ref="B42:K42"/>
    <mergeCell ref="B43:K43"/>
    <mergeCell ref="B44:K44"/>
    <mergeCell ref="B46:K46"/>
  </mergeCells>
  <printOptions/>
  <pageMargins left="0.31496062992125984" right="0" top="0.15748031496062992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KO</cp:lastModifiedBy>
  <cp:lastPrinted>2017-11-09T06:31:18Z</cp:lastPrinted>
  <dcterms:created xsi:type="dcterms:W3CDTF">2007-08-08T10:09:30Z</dcterms:created>
  <dcterms:modified xsi:type="dcterms:W3CDTF">2018-04-10T12:08:00Z</dcterms:modified>
  <cp:category/>
  <cp:version/>
  <cp:contentType/>
  <cp:contentStatus/>
</cp:coreProperties>
</file>